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泥作工程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<sst xmlns="http://schemas.openxmlformats.org/spreadsheetml/2006/main" count="98" uniqueCount="61">
  <si>
    <t>泥作工程報價單</t>
  </si>
  <si>
    <t>範本來源：秒發報價 https://quote.foreverwebs.com/templates/masonry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</si>
  <si>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</si>
  <si>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</si>
  <si>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</si>
  <si>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</si>
  <si>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</si>
  <si>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</si>
  <si>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</si>
  <si>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浴室翻修泥作工程（地坪 2 坪）</t>
  </si>
  <si>
    <t>報價日期：</t>
  </si>
  <si>
    <t>有效期限：報價日起 30 天</t>
  </si>
  <si>
    <t>項次</t>
  </si>
  <si>
    <t>服務項目</t>
  </si>
  <si>
    <t>說明</t>
  </si>
  <si>
    <t>數量</t>
  </si>
  <si>
    <t>單價</t>
  </si>
  <si>
    <t>小計</t>
  </si>
  <si>
    <t>地面磁磚打除</t>
  </si>
  <si>
    <t>打除・含底層，以坪計（地坪）</t>
  </si>
  <si>
    <t>牆面磁磚打除</t>
  </si>
  <si>
    <t>打除・以坪計（實作面積，已扣除門窗開口）</t>
  </si>
  <si>
    <t>廢料清運</t>
  </si>
  <si>
    <t>清運・以車計，實際車次多退少補</t>
  </si>
  <si>
    <t>防水工程</t>
  </si>
  <si>
    <t>防水・地面加牆面 180 公分，含 24 小時蓄水試驗，以坪計</t>
  </si>
  <si>
    <t>牆面打底</t>
  </si>
  <si>
    <t>打底・以坪計（實作面積）</t>
  </si>
  <si>
    <t>地磚鋪設</t>
  </si>
  <si>
    <t>貼磚・硬底施工含填縫，以坪計（地坪）</t>
  </si>
  <si>
    <t>壁磚鋪設</t>
  </si>
  <si>
    <t>貼磚・含填縫，以坪計（實作面積）</t>
  </si>
  <si>
    <t>門檻石安裝</t>
  </si>
  <si>
    <t>收邊・以米計</t>
  </si>
  <si>
    <t>落水頭更換</t>
  </si>
  <si>
    <t>以處計，含防水收頭與試水</t>
  </si>
  <si>
    <t>總計（未稅）</t>
  </si>
  <si>
    <t>營業稅 5%</t>
  </si>
  <si>
    <t>應付金額（含稅）</t>
  </si>
  <si>
    <t>付款條件</t>
  </si>
  <si>
    <t>期別</t>
  </si>
  <si>
    <t>條件</t>
  </si>
  <si>
    <t>比例</t>
  </si>
  <si>
    <t>金額（含稅）</t>
  </si>
  <si>
    <t>打除完成款</t>
  </si>
  <si>
    <t>打除完成、驗收結構層後</t>
  </si>
  <si>
    <t>打底完成款</t>
  </si>
  <si>
    <t>防水與打底完成後</t>
  </si>
  <si>
    <t>貼磚完成尾款</t>
  </si>
  <si>
    <t>貼磚完工驗收後</t>
  </si>
  <si>
    <t>備註</t>
  </si>
  <si>
    <t>1. 本報價依表面可見範圍估算；如遇既有防水層、雙層磚或未標示管線，需另行議價。</t>
  </si>
  <si>
    <t>2. 牆面垂直度偏差超過 ____ mm 者，補厚部分另計。</t>
  </si>
  <si>
    <t>3. 磁磚由業主自備，損耗率以 10% 計，超出部分由業主補料；磁磚本身尺寸誤差造成之接縫落差不在保固範圍。</t>
  </si>
  <si>
    <t>4. 施工 ____ 天，另加養護 ____ 天（養護期間不計入施工天數）。</t>
  </si>
  <si>
    <t>5. 追加工程須現場拍照、填寫追加確認單並經業主簽名後施作。</t>
  </si>
  <si>
    <t>6. 防水施工保固 ____ 年，範圍限本公司施作區域；因後續其他工種鑽孔、裝修或外力造成之破壞不在保固範圍。</t>
  </si>
  <si>
    <t>7. 未達 1 坪之局部修補以 1 坪計。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</si>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</sst>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2</v>
      </c>
      <c r="E12" s="1">
        <v>800</v>
      </c>
      <c r="F12" s="1">
        <f>D12*E12</f>
        <v>1600</v>
      </c>
    </row>
    <row r="13">
      <c r="A13">
        <v>2</v>
      </c>
      <c r="B13" t="s">
        <v>20</v>
      </c>
      <c r="C13" t="s">
        <v>21</v>
      </c>
      <c r="D13">
        <v>6</v>
      </c>
      <c r="E13" s="1">
        <v>1000</v>
      </c>
      <c r="F13" s="1">
        <f>D13*E13</f>
        <v>6000</v>
      </c>
    </row>
    <row r="14">
      <c r="A14">
        <v>3</v>
      </c>
      <c r="B14" t="s">
        <v>22</v>
      </c>
      <c r="C14" t="s">
        <v>23</v>
      </c>
      <c r="D14">
        <v>1</v>
      </c>
      <c r="E14" s="1">
        <v>8000</v>
      </c>
      <c r="F14" s="1">
        <f>D14*E14</f>
        <v>8000</v>
      </c>
    </row>
    <row r="15">
      <c r="A15">
        <v>4</v>
      </c>
      <c r="B15" t="s">
        <v>24</v>
      </c>
      <c r="C15" t="s">
        <v>25</v>
      </c>
      <c r="D15">
        <v>8</v>
      </c>
      <c r="E15" s="1">
        <v>2000</v>
      </c>
      <c r="F15" s="1">
        <f>D15*E15</f>
        <v>16000</v>
      </c>
    </row>
    <row r="16">
      <c r="A16">
        <v>5</v>
      </c>
      <c r="B16" t="s">
        <v>26</v>
      </c>
      <c r="C16" t="s">
        <v>27</v>
      </c>
      <c r="D16">
        <v>6</v>
      </c>
      <c r="E16" s="1">
        <v>1500</v>
      </c>
      <c r="F16" s="1">
        <f>D16*E16</f>
        <v>9000</v>
      </c>
    </row>
    <row r="17">
      <c r="A17">
        <v>6</v>
      </c>
      <c r="B17" t="s">
        <v>28</v>
      </c>
      <c r="C17" t="s">
        <v>29</v>
      </c>
      <c r="D17">
        <v>2</v>
      </c>
      <c r="E17" s="1">
        <v>3000</v>
      </c>
      <c r="F17" s="1">
        <f>D17*E17</f>
        <v>6000</v>
      </c>
    </row>
    <row r="18">
      <c r="A18">
        <v>7</v>
      </c>
      <c r="B18" t="s">
        <v>30</v>
      </c>
      <c r="C18" t="s">
        <v>31</v>
      </c>
      <c r="D18">
        <v>6</v>
      </c>
      <c r="E18" s="1">
        <v>3500</v>
      </c>
      <c r="F18" s="1">
        <f>D18*E18</f>
        <v>21000</v>
      </c>
    </row>
    <row r="19">
      <c r="A19">
        <v>8</v>
      </c>
      <c r="B19" t="s">
        <v>32</v>
      </c>
      <c r="C19" t="s">
        <v>33</v>
      </c>
      <c r="D19">
        <v>1</v>
      </c>
      <c r="E19" s="1">
        <v>1200</v>
      </c>
      <c r="F19" s="1">
        <f>D19*E19</f>
        <v>1200</v>
      </c>
    </row>
    <row r="20">
      <c r="A20">
        <v>9</v>
      </c>
      <c r="B20" t="s">
        <v>34</v>
      </c>
      <c r="C20" t="s">
        <v>35</v>
      </c>
      <c r="D20">
        <v>1</v>
      </c>
      <c r="E20" s="1">
        <v>1500</v>
      </c>
      <c r="F20" s="1">
        <f>D20*E20</f>
        <v>1500</v>
      </c>
    </row>
    <row r="21">
      <c r="A21" t="s">
        <v>3</v>
      </c>
      <c r="B21" t="s">
        <v>3</v>
      </c>
      <c r="C21" t="s">
        <v>3</v>
      </c>
      <c r="D21" t="s">
        <v>3</v>
      </c>
      <c r="E21" t="s">
        <v>36</v>
      </c>
      <c r="F21" s="1">
        <f>SUM(F12:F20)</f>
        <v>70300</v>
      </c>
    </row>
    <row r="22">
      <c r="A22" t="s">
        <v>3</v>
      </c>
      <c r="B22" t="s">
        <v>3</v>
      </c>
      <c r="C22" t="s">
        <v>3</v>
      </c>
      <c r="D22" t="s">
        <v>3</v>
      </c>
      <c r="E22" t="s">
        <v>37</v>
      </c>
      <c r="F22" s="1">
        <f>F23-F21</f>
        <v>3515</v>
      </c>
    </row>
    <row r="23">
      <c r="A23" t="s">
        <v>3</v>
      </c>
      <c r="B23" t="s">
        <v>3</v>
      </c>
      <c r="C23" t="s">
        <v>3</v>
      </c>
      <c r="D23" t="s">
        <v>3</v>
      </c>
      <c r="E23" t="s">
        <v>38</v>
      </c>
      <c r="F23" s="1">
        <f>ROUND(F21*1.05,0)</f>
        <v>73815</v>
      </c>
    </row>
    <row r="25">
      <c r="A25" t="s">
        <v>39</v>
      </c>
    </row>
    <row r="26">
      <c r="A26" t="s">
        <v>40</v>
      </c>
      <c r="B26" t="s">
        <v>41</v>
      </c>
      <c r="C26" t="s">
        <v>3</v>
      </c>
      <c r="D26" t="s">
        <v>42</v>
      </c>
      <c r="E26" t="s">
        <v>3</v>
      </c>
      <c r="F26" t="s">
        <v>43</v>
      </c>
    </row>
    <row r="27">
      <c r="A27" t="s">
        <v>44</v>
      </c>
      <c r="B27" t="s">
        <v>45</v>
      </c>
      <c r="C27" t="s">
        <v>3</v>
      </c>
      <c r="D27" s="2">
        <v>0.3</v>
      </c>
      <c r="E27" t="s">
        <v>3</v>
      </c>
      <c r="F27" s="1">
        <f>ROUND(F23*D27,0)</f>
        <v>22145</v>
      </c>
    </row>
    <row r="28">
      <c r="A28" t="s">
        <v>46</v>
      </c>
      <c r="B28" t="s">
        <v>47</v>
      </c>
      <c r="C28" t="s">
        <v>3</v>
      </c>
      <c r="D28" s="2">
        <v>0.3</v>
      </c>
      <c r="E28" t="s">
        <v>3</v>
      </c>
      <c r="F28" s="1">
        <f>ROUND(F23*D28,0)</f>
        <v>22145</v>
      </c>
    </row>
    <row r="29">
      <c r="A29" t="s">
        <v>48</v>
      </c>
      <c r="B29" t="s">
        <v>49</v>
      </c>
      <c r="C29" t="s">
        <v>3</v>
      </c>
      <c r="D29" s="2">
        <v>0.4</v>
      </c>
      <c r="E29" t="s">
        <v>3</v>
      </c>
      <c r="F29" s="1">
        <f>F23-SUM(F27:F28)</f>
        <v>29525</v>
      </c>
    </row>
    <row r="31">
      <c r="A31" t="s">
        <v>50</v>
      </c>
    </row>
    <row r="32">
      <c r="A32" t="s">
        <v>51</v>
      </c>
    </row>
    <row r="33">
      <c r="A33" t="s">
        <v>52</v>
      </c>
    </row>
    <row r="34">
      <c r="A34" t="s">
        <v>53</v>
      </c>
    </row>
    <row r="35">
      <c r="A35" t="s">
        <v>54</v>
      </c>
    </row>
    <row r="36">
      <c r="A36" t="s">
        <v>55</v>
      </c>
    </row>
    <row r="37">
      <c r="A37" t="s">
        <v>56</v>
      </c>
    </row>
    <row r="38">
      <c r="A38" t="s">
        <v>57</v>
      </c>
    </row>
    <row r="40">
      <c r="A40" t="s">
        <v>58</v>
      </c>
      <c r="B40" t="s">
        <v>3</v>
      </c>
      <c r="C40" t="s">
        <v>3</v>
      </c>
      <c r="D40" t="s">
        <v>59</v>
      </c>
    </row>
    <row r="41">
      <c r="A41" t="s">
        <v>60</v>
      </c>
      <c r="B41" t="s">
        <v>3</v>
      </c>
      <c r="C41" t="s">
        <v>3</v>
      </c>
      <c r="D41" t="s">
        <v>60</v>
      </c>
    </row>
  </sheetData>
  <mergeCells count="11">
    <mergeCell ref="A1:F1"/>
    <mergeCell ref="A2:F2"/>
    <mergeCell ref="A25:F25"/>
    <mergeCell ref="A31:F31"/>
    <mergeCell ref="A32:F32"/>
    <mergeCell ref="A33:F33"/>
    <mergeCell ref="A34:F34"/>
    <mergeCell ref="A35:F35"/>
    <mergeCell ref="A36:F36"/>
    <mergeCell ref="A37:F37"/>
    <mergeCell ref="A38:F38"/>
  </mergeCells>
  <ignoredErrors>
    <ignoredError numberStoredAsText="1" sqref="A1:F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泥作工程報價單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